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 activeTab="1"/>
  </bookViews>
  <sheets>
    <sheet name="Lotes Unity" sheetId="1" r:id="rId1"/>
    <sheet name="Sarmiento" sheetId="2" r:id="rId2"/>
    <sheet name="Mancha Verde" sheetId="3" r:id="rId3"/>
    <sheet name="La Candelaria" sheetId="4" r:id="rId4"/>
  </sheets>
  <definedNames>
    <definedName name="_xlnm._FilterDatabase" localSheetId="1" hidden="1">Sarmiento!$A$1:$G$27</definedName>
  </definedNames>
  <calcPr calcId="144525"/>
</workbook>
</file>

<file path=xl/calcChain.xml><?xml version="1.0" encoding="utf-8"?>
<calcChain xmlns="http://schemas.openxmlformats.org/spreadsheetml/2006/main">
  <c r="C28" i="2" l="1"/>
  <c r="G7" i="2"/>
  <c r="G8" i="2"/>
  <c r="G6" i="2"/>
  <c r="G5" i="4"/>
  <c r="G6" i="4"/>
  <c r="G4" i="4"/>
  <c r="C18" i="4"/>
  <c r="L23" i="3" l="1"/>
  <c r="L10" i="3"/>
  <c r="L11" i="3"/>
  <c r="H14" i="3"/>
  <c r="H13" i="3"/>
  <c r="H12" i="3"/>
  <c r="E12" i="3"/>
  <c r="E10" i="3" l="1"/>
  <c r="H11" i="3" s="1"/>
  <c r="H9" i="3"/>
  <c r="G8" i="3"/>
  <c r="H8" i="3" s="1"/>
  <c r="H7" i="3"/>
  <c r="G6" i="3"/>
  <c r="H6" i="3" s="1"/>
  <c r="H5" i="3"/>
  <c r="G4" i="3"/>
  <c r="H4" i="3" s="1"/>
  <c r="H3" i="3"/>
  <c r="G2" i="3"/>
  <c r="H2" i="3" s="1"/>
  <c r="G10" i="3" l="1"/>
  <c r="H10" i="3" s="1"/>
</calcChain>
</file>

<file path=xl/sharedStrings.xml><?xml version="1.0" encoding="utf-8"?>
<sst xmlns="http://schemas.openxmlformats.org/spreadsheetml/2006/main" count="341" uniqueCount="104">
  <si>
    <t>Campo</t>
  </si>
  <si>
    <t>Lote</t>
  </si>
  <si>
    <t>Rotacion</t>
  </si>
  <si>
    <t>Antecesor</t>
  </si>
  <si>
    <t>Actividad</t>
  </si>
  <si>
    <t>Rotacion 2018-2019</t>
  </si>
  <si>
    <t>Hectáreas</t>
  </si>
  <si>
    <t>Hectáreas 2</t>
  </si>
  <si>
    <t>Mancha Verde</t>
  </si>
  <si>
    <t>MV A 6</t>
  </si>
  <si>
    <t>AGRICOLA</t>
  </si>
  <si>
    <t>MAIZ 1</t>
  </si>
  <si>
    <t>MANI</t>
  </si>
  <si>
    <t>COBERTURA-MAIZ T</t>
  </si>
  <si>
    <t>MV E 2</t>
  </si>
  <si>
    <t>GANADERA</t>
  </si>
  <si>
    <t>SOJA- ANEG</t>
  </si>
  <si>
    <t>Sorgo Forrajero</t>
  </si>
  <si>
    <t>Verdeo Invierno-MAIZ T</t>
  </si>
  <si>
    <t>Sarmiento</t>
  </si>
  <si>
    <t>ST Buenos Aires 1 Este</t>
  </si>
  <si>
    <t>Maiz</t>
  </si>
  <si>
    <t>SOJA</t>
  </si>
  <si>
    <t>Maiz Tardio</t>
  </si>
  <si>
    <t>ST Buenos Aires 2 A</t>
  </si>
  <si>
    <t>Maiz - Colza</t>
  </si>
  <si>
    <t>ST Buenos Aires 5 B</t>
  </si>
  <si>
    <t>Trigo</t>
  </si>
  <si>
    <t>Barbecho</t>
  </si>
  <si>
    <t>Colza / Maiz 2ª</t>
  </si>
  <si>
    <t>ST Chubut 2</t>
  </si>
  <si>
    <t>Maiz Temprano + Girasol</t>
  </si>
  <si>
    <t>ST Chubut 5</t>
  </si>
  <si>
    <t>ST Chubut 6</t>
  </si>
  <si>
    <t>ST Isletas 2</t>
  </si>
  <si>
    <t>Maiz Tardio + Girasol</t>
  </si>
  <si>
    <t>ST Isletas 3 B</t>
  </si>
  <si>
    <t>Girasol</t>
  </si>
  <si>
    <t>TRIGO</t>
  </si>
  <si>
    <t>ST Isletas 4</t>
  </si>
  <si>
    <t>Colza - Maiz</t>
  </si>
  <si>
    <t>ST Pampa 1</t>
  </si>
  <si>
    <t>Soja</t>
  </si>
  <si>
    <t>GIRASOL</t>
  </si>
  <si>
    <t>ST Santa Cruz 1</t>
  </si>
  <si>
    <t>Colza / Maiz 2ª + Centeno Cosecha</t>
  </si>
  <si>
    <t>ST Santa Cruz 2</t>
  </si>
  <si>
    <t>ST Santa Cruz 3</t>
  </si>
  <si>
    <t>ST Santa Cruz 4</t>
  </si>
  <si>
    <t>La Candelaria</t>
  </si>
  <si>
    <t>LC Gateado 1</t>
  </si>
  <si>
    <t>LC Gateado 4</t>
  </si>
  <si>
    <t>LC Tobiano 4 N y S</t>
  </si>
  <si>
    <t xml:space="preserve">Maiz Tardio </t>
  </si>
  <si>
    <t>LC Tordillo 2</t>
  </si>
  <si>
    <t>Centeno y Avena Negra</t>
  </si>
  <si>
    <t>Maiz Temprano + Maiz Tardio</t>
  </si>
  <si>
    <t>LC Tordillo 4</t>
  </si>
  <si>
    <t>UNIDADES MANEJO</t>
  </si>
  <si>
    <t>2 o 3</t>
  </si>
  <si>
    <t>*La parte norte tiene colza y la parte sur pastura</t>
  </si>
  <si>
    <t>ambientar</t>
  </si>
  <si>
    <t>Potencial</t>
  </si>
  <si>
    <t>area</t>
  </si>
  <si>
    <t>Buenos Aires 1</t>
  </si>
  <si>
    <t>alto</t>
  </si>
  <si>
    <t>bajo</t>
  </si>
  <si>
    <t>Buenos Aires 2A</t>
  </si>
  <si>
    <t>medio</t>
  </si>
  <si>
    <t>Bajo</t>
  </si>
  <si>
    <t>Buenos Aires 5</t>
  </si>
  <si>
    <t>Chubut 2</t>
  </si>
  <si>
    <t>Chubut 5</t>
  </si>
  <si>
    <t>Chubut 6</t>
  </si>
  <si>
    <t>Isletas 2</t>
  </si>
  <si>
    <t>Isletas 3</t>
  </si>
  <si>
    <t>Isletas 4</t>
  </si>
  <si>
    <t>Santa Cruz 1</t>
  </si>
  <si>
    <t>Santa Cruz 3</t>
  </si>
  <si>
    <t>Santa Cruz 2</t>
  </si>
  <si>
    <t>Santa Cruz 4</t>
  </si>
  <si>
    <t>Cultivo</t>
  </si>
  <si>
    <t>maíz</t>
  </si>
  <si>
    <t>girasol</t>
  </si>
  <si>
    <t>Sup (ha)</t>
  </si>
  <si>
    <t>LOTE</t>
  </si>
  <si>
    <t>UNIDAD MANEJO</t>
  </si>
  <si>
    <t>POTENCIAL</t>
  </si>
  <si>
    <t>AMBIENTES</t>
  </si>
  <si>
    <t>Sup (%)</t>
  </si>
  <si>
    <t>Opción 1</t>
  </si>
  <si>
    <t>A5 y A6</t>
  </si>
  <si>
    <t>Alto</t>
  </si>
  <si>
    <t>Loma</t>
  </si>
  <si>
    <t>Medio</t>
  </si>
  <si>
    <t>Opción 2</t>
  </si>
  <si>
    <t>E2</t>
  </si>
  <si>
    <t>Bajo Anegable</t>
  </si>
  <si>
    <t>Tordillo 4</t>
  </si>
  <si>
    <t>Tordillo 2</t>
  </si>
  <si>
    <t>Gateado 4</t>
  </si>
  <si>
    <t>Gateado 1</t>
  </si>
  <si>
    <t>Tobiano 4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</si>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</sst>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90">
    <xf numFmtId="0" fontId="0" fillId="0" borderId="0" xfId="0"/>
    <xf numFmtId="0" fontId="1" fillId="0" borderId="1" xfId="1" applyBorder="1"/>
    <xf numFmtId="0" fontId="1" fillId="0" borderId="2" xfId="1" applyBorder="1"/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1" fillId="0" borderId="1" xfId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6" fillId="0" borderId="4" xfId="1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/>
    </xf>
    <xf numFmtId="0" fontId="3" fillId="0" borderId="2" xfId="1" applyFont="1" applyBorder="1"/>
    <xf numFmtId="0" fontId="3" fillId="2" borderId="1" xfId="1" applyFont="1" applyFill="1" applyBorder="1" applyAlignment="1">
      <alignment horizontal="center"/>
    </xf>
    <xf numFmtId="0" fontId="3" fillId="0" borderId="2" xfId="1" applyFont="1" applyFill="1" applyBorder="1"/>
    <xf numFmtId="0" fontId="3" fillId="0" borderId="1" xfId="1" applyFont="1" applyFill="1" applyBorder="1" applyAlignment="1">
      <alignment horizontal="center"/>
    </xf>
    <xf numFmtId="0" fontId="1" fillId="0" borderId="1" xfId="1" applyFill="1" applyBorder="1" applyAlignment="1">
      <alignment horizontal="center"/>
    </xf>
    <xf numFmtId="0" fontId="1" fillId="0" borderId="2" xfId="1" applyFill="1" applyBorder="1"/>
    <xf numFmtId="0" fontId="5" fillId="0" borderId="1" xfId="1" applyFont="1" applyFill="1" applyBorder="1" applyAlignment="1">
      <alignment horizontal="center"/>
    </xf>
    <xf numFmtId="0" fontId="3" fillId="5" borderId="2" xfId="1" applyFont="1" applyFill="1" applyBorder="1"/>
    <xf numFmtId="0" fontId="3" fillId="5" borderId="1" xfId="1" applyFont="1" applyFill="1" applyBorder="1" applyAlignment="1">
      <alignment horizontal="center"/>
    </xf>
    <xf numFmtId="0" fontId="1" fillId="5" borderId="1" xfId="1" applyFill="1" applyBorder="1"/>
    <xf numFmtId="0" fontId="4" fillId="5" borderId="1" xfId="1" applyFont="1" applyFill="1" applyBorder="1" applyAlignment="1">
      <alignment horizontal="center"/>
    </xf>
    <xf numFmtId="0" fontId="3" fillId="5" borderId="1" xfId="1" applyFont="1" applyFill="1" applyBorder="1"/>
    <xf numFmtId="0" fontId="1" fillId="5" borderId="1" xfId="1" applyFill="1" applyBorder="1" applyAlignment="1">
      <alignment horizontal="center"/>
    </xf>
    <xf numFmtId="0" fontId="2" fillId="0" borderId="7" xfId="1" applyFont="1" applyBorder="1" applyAlignment="1">
      <alignment horizontal="center" vertical="center"/>
    </xf>
    <xf numFmtId="0" fontId="1" fillId="0" borderId="8" xfId="1" applyBorder="1"/>
    <xf numFmtId="0" fontId="3" fillId="0" borderId="8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1" fillId="0" borderId="8" xfId="1" applyBorder="1" applyAlignment="1">
      <alignment horizontal="center"/>
    </xf>
    <xf numFmtId="0" fontId="3" fillId="0" borderId="1" xfId="1" applyFont="1" applyFill="1" applyBorder="1" applyAlignment="1">
      <alignment horizontal="center" vertical="center"/>
    </xf>
    <xf numFmtId="0" fontId="3" fillId="5" borderId="8" xfId="1" applyFont="1" applyFill="1" applyBorder="1" applyAlignment="1">
      <alignment horizontal="center"/>
    </xf>
    <xf numFmtId="0" fontId="1" fillId="5" borderId="8" xfId="1" applyFill="1" applyBorder="1" applyAlignment="1">
      <alignment horizontal="center"/>
    </xf>
    <xf numFmtId="0" fontId="1" fillId="5" borderId="8" xfId="1" applyFill="1" applyBorder="1"/>
    <xf numFmtId="0" fontId="1" fillId="5" borderId="2" xfId="1" applyFill="1" applyBorder="1"/>
    <xf numFmtId="0" fontId="5" fillId="5" borderId="1" xfId="1" applyFont="1" applyFill="1" applyBorder="1" applyAlignment="1">
      <alignment horizontal="center"/>
    </xf>
    <xf numFmtId="16" fontId="3" fillId="5" borderId="1" xfId="1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/>
    <xf numFmtId="0" fontId="0" fillId="6" borderId="1" xfId="0" applyFill="1" applyBorder="1"/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0" borderId="11" xfId="0" applyBorder="1" applyAlignment="1">
      <alignment horizontal="center"/>
    </xf>
    <xf numFmtId="9" fontId="0" fillId="0" borderId="12" xfId="2" applyFont="1" applyBorder="1" applyAlignment="1">
      <alignment horizontal="center"/>
    </xf>
    <xf numFmtId="9" fontId="0" fillId="0" borderId="15" xfId="2" applyFont="1" applyBorder="1" applyAlignment="1">
      <alignment horizontal="center"/>
    </xf>
    <xf numFmtId="0" fontId="0" fillId="0" borderId="19" xfId="0" applyBorder="1" applyAlignment="1">
      <alignment horizontal="center"/>
    </xf>
    <xf numFmtId="9" fontId="0" fillId="0" borderId="20" xfId="2" applyFont="1" applyBorder="1" applyAlignment="1">
      <alignment horizontal="center"/>
    </xf>
    <xf numFmtId="0" fontId="0" fillId="6" borderId="11" xfId="0" applyFill="1" applyBorder="1" applyAlignment="1">
      <alignment horizontal="center"/>
    </xf>
    <xf numFmtId="9" fontId="0" fillId="6" borderId="12" xfId="2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6" borderId="15" xfId="2" applyFont="1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9" fontId="0" fillId="6" borderId="20" xfId="2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9" fontId="0" fillId="0" borderId="1" xfId="2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9" fontId="0" fillId="0" borderId="14" xfId="2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6" borderId="16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2" fontId="0" fillId="0" borderId="14" xfId="0" applyNumberFormat="1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6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6" borderId="23" xfId="0" applyFill="1" applyBorder="1" applyAlignment="1">
      <alignment horizontal="center"/>
    </xf>
    <xf numFmtId="0" fontId="0" fillId="8" borderId="1" xfId="0" applyFill="1" applyBorder="1"/>
  </cellXfs>
  <cellStyles count="3">
    <cellStyle name="Normal" xfId="0" builtinId="0"/>
    <cellStyle name="Normal 2" xfId="1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41092</xdr:colOff>
      <xdr:row>2</xdr:row>
      <xdr:rowOff>161924</xdr:rowOff>
    </xdr:from>
    <xdr:to>
      <xdr:col>14</xdr:col>
      <xdr:colOff>284973</xdr:colOff>
      <xdr:row>19</xdr:row>
      <xdr:rowOff>47003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4142" y="542924"/>
          <a:ext cx="3901481" cy="3123579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1</xdr:row>
      <xdr:rowOff>165406</xdr:rowOff>
    </xdr:from>
    <xdr:to>
      <xdr:col>21</xdr:col>
      <xdr:colOff>151612</xdr:colOff>
      <xdr:row>18</xdr:row>
      <xdr:rowOff>177099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55906"/>
          <a:ext cx="4114012" cy="325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</xdr:colOff>
      <xdr:row>14</xdr:row>
      <xdr:rowOff>125821</xdr:rowOff>
    </xdr:from>
    <xdr:to>
      <xdr:col>18</xdr:col>
      <xdr:colOff>389825</xdr:colOff>
      <xdr:row>29</xdr:row>
      <xdr:rowOff>94669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2821396"/>
          <a:ext cx="3399726" cy="2826348"/>
        </a:xfrm>
        <a:prstGeom prst="rect">
          <a:avLst/>
        </a:prstGeom>
      </xdr:spPr>
    </xdr:pic>
    <xdr:clientData/>
  </xdr:twoCellAnchor>
  <xdr:twoCellAnchor editAs="oneCell">
    <xdr:from>
      <xdr:col>13</xdr:col>
      <xdr:colOff>108255</xdr:colOff>
      <xdr:row>0</xdr:row>
      <xdr:rowOff>28574</xdr:rowOff>
    </xdr:from>
    <xdr:to>
      <xdr:col>18</xdr:col>
      <xdr:colOff>281660</xdr:colOff>
      <xdr:row>14</xdr:row>
      <xdr:rowOff>104774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8805" y="28574"/>
          <a:ext cx="3221406" cy="2771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140012</xdr:colOff>
      <xdr:row>1</xdr:row>
      <xdr:rowOff>133349</xdr:rowOff>
    </xdr:from>
    <xdr:to>
      <xdr:col>11</xdr:col>
      <xdr:colOff>582549</xdr:colOff>
      <xdr:row>17</xdr:row>
      <xdr:rowOff>104774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36012" y="323849"/>
          <a:ext cx="2728537" cy="3019425"/>
        </a:xfrm>
        <a:prstGeom prst="rect">
          <a:avLst/>
        </a:prstGeom>
      </xdr:spPr>
    </xdr:pic>
    <xdr:clientData/>
  </xdr:twoCellAnchor>
  <xdr:twoCellAnchor editAs="oneCell">
    <xdr:from>
      <xdr:col>11</xdr:col>
      <xdr:colOff>495300</xdr:colOff>
      <xdr:row>1</xdr:row>
      <xdr:rowOff>84422</xdr:rowOff>
    </xdr:from>
    <xdr:to>
      <xdr:col>15</xdr:col>
      <xdr:colOff>190500</xdr:colOff>
      <xdr:row>17</xdr:row>
      <xdr:rowOff>55114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77300" y="274922"/>
          <a:ext cx="2743200" cy="3018692"/>
        </a:xfrm>
        <a:prstGeom prst="rect">
          <a:avLst/>
        </a:prstGeom>
      </xdr:spPr>
    </xdr:pic>
    <xdr:clientData/>
  </xdr:twoCellAnchor>
  <xdr:twoCellAnchor editAs="oneCell">
    <xdr:from>
      <xdr:col>15</xdr:col>
      <xdr:colOff>276224</xdr:colOff>
      <xdr:row>1</xdr:row>
      <xdr:rowOff>47625</xdr:rowOff>
    </xdr:from>
    <xdr:to>
      <xdr:col>18</xdr:col>
      <xdr:colOff>532875</xdr:colOff>
      <xdr:row>16</xdr:row>
      <xdr:rowOff>166182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06224" y="238125"/>
          <a:ext cx="2542651" cy="2976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I18" sqref="I18"/>
    </sheetView>
  </sheetViews>
  <sheetFormatPr baseColWidth="10" defaultRowHeight="15" x14ac:dyDescent="0.25"/>
  <cols>
    <col min="1" max="1" width="16" customWidth="1"/>
    <col min="2" max="2" width="23.5703125" bestFit="1" customWidth="1"/>
    <col min="3" max="3" width="12.42578125" bestFit="1" customWidth="1"/>
    <col min="4" max="4" width="23.140625" bestFit="1" customWidth="1"/>
    <col min="5" max="5" width="15.5703125" bestFit="1" customWidth="1"/>
    <col min="6" max="6" width="34.7109375" bestFit="1" customWidth="1"/>
    <col min="7" max="7" width="11.28515625" bestFit="1" customWidth="1"/>
    <col min="8" max="8" width="13" bestFit="1" customWidth="1"/>
    <col min="9" max="9" width="20.7109375" bestFit="1" customWidth="1"/>
  </cols>
  <sheetData>
    <row r="1" spans="1:10" ht="15.75" thickBot="1" x14ac:dyDescent="0.3">
      <c r="A1" s="3" t="s">
        <v>0</v>
      </c>
      <c r="B1" s="4" t="s">
        <v>1</v>
      </c>
      <c r="C1" s="4" t="s">
        <v>2</v>
      </c>
      <c r="D1" s="10" t="s">
        <v>3</v>
      </c>
      <c r="E1" s="4" t="s">
        <v>4</v>
      </c>
      <c r="F1" s="10" t="s">
        <v>5</v>
      </c>
      <c r="G1" s="4" t="s">
        <v>6</v>
      </c>
      <c r="H1" s="25" t="s">
        <v>7</v>
      </c>
      <c r="I1" s="30" t="s">
        <v>58</v>
      </c>
    </row>
    <row r="2" spans="1:10" x14ac:dyDescent="0.25">
      <c r="A2" s="21" t="s">
        <v>8</v>
      </c>
      <c r="B2" s="22" t="s">
        <v>9</v>
      </c>
      <c r="C2" s="20" t="s">
        <v>10</v>
      </c>
      <c r="D2" s="20" t="s">
        <v>11</v>
      </c>
      <c r="E2" s="24" t="s">
        <v>12</v>
      </c>
      <c r="F2" s="20" t="s">
        <v>13</v>
      </c>
      <c r="G2" s="24">
        <v>83</v>
      </c>
      <c r="H2" s="33"/>
      <c r="I2" s="36" t="s">
        <v>59</v>
      </c>
    </row>
    <row r="3" spans="1:10" x14ac:dyDescent="0.25">
      <c r="A3" s="1" t="s">
        <v>8</v>
      </c>
      <c r="B3" s="8" t="s">
        <v>14</v>
      </c>
      <c r="C3" s="7" t="s">
        <v>15</v>
      </c>
      <c r="D3" s="7" t="s">
        <v>16</v>
      </c>
      <c r="E3" s="7" t="s">
        <v>17</v>
      </c>
      <c r="F3" s="7" t="s">
        <v>18</v>
      </c>
      <c r="G3" s="5">
        <v>75</v>
      </c>
      <c r="H3" s="26"/>
      <c r="I3" s="16">
        <v>1</v>
      </c>
    </row>
    <row r="4" spans="1:10" x14ac:dyDescent="0.25">
      <c r="A4" s="14" t="s">
        <v>19</v>
      </c>
      <c r="B4" s="18" t="s">
        <v>20</v>
      </c>
      <c r="C4" s="9" t="s">
        <v>10</v>
      </c>
      <c r="D4" s="7" t="s">
        <v>21</v>
      </c>
      <c r="E4" s="1" t="s">
        <v>22</v>
      </c>
      <c r="F4" s="11" t="s">
        <v>23</v>
      </c>
      <c r="G4" s="5">
        <v>49</v>
      </c>
      <c r="H4" s="27"/>
      <c r="I4" s="37">
        <v>2</v>
      </c>
    </row>
    <row r="5" spans="1:10" x14ac:dyDescent="0.25">
      <c r="A5" s="12" t="s">
        <v>19</v>
      </c>
      <c r="B5" s="7" t="s">
        <v>24</v>
      </c>
      <c r="C5" s="7" t="s">
        <v>10</v>
      </c>
      <c r="D5" s="7" t="s">
        <v>25</v>
      </c>
      <c r="E5" s="1" t="s">
        <v>22</v>
      </c>
      <c r="F5" s="11" t="s">
        <v>23</v>
      </c>
      <c r="G5" s="5">
        <v>169</v>
      </c>
      <c r="H5" s="27"/>
      <c r="I5" s="37">
        <v>2</v>
      </c>
    </row>
    <row r="6" spans="1:10" x14ac:dyDescent="0.25">
      <c r="A6" s="14" t="s">
        <v>19</v>
      </c>
      <c r="B6" s="15" t="s">
        <v>26</v>
      </c>
      <c r="C6" s="7" t="s">
        <v>10</v>
      </c>
      <c r="D6" s="7" t="s">
        <v>27</v>
      </c>
      <c r="E6" s="6" t="s">
        <v>28</v>
      </c>
      <c r="F6" s="11" t="s">
        <v>29</v>
      </c>
      <c r="G6" s="7">
        <v>57</v>
      </c>
      <c r="H6" s="28"/>
      <c r="I6" s="37">
        <v>2</v>
      </c>
      <c r="J6" t="s">
        <v>60</v>
      </c>
    </row>
    <row r="7" spans="1:10" x14ac:dyDescent="0.25">
      <c r="A7" s="19" t="s">
        <v>19</v>
      </c>
      <c r="B7" s="20" t="s">
        <v>30</v>
      </c>
      <c r="C7" s="20" t="s">
        <v>10</v>
      </c>
      <c r="D7" s="20" t="s">
        <v>17</v>
      </c>
      <c r="E7" s="21" t="s">
        <v>22</v>
      </c>
      <c r="F7" s="22" t="s">
        <v>31</v>
      </c>
      <c r="G7" s="24">
        <v>33.200000000000003</v>
      </c>
      <c r="H7" s="31">
        <v>42.8</v>
      </c>
      <c r="I7" s="38">
        <v>2</v>
      </c>
    </row>
    <row r="8" spans="1:10" x14ac:dyDescent="0.25">
      <c r="A8" s="19" t="s">
        <v>19</v>
      </c>
      <c r="B8" s="20" t="s">
        <v>32</v>
      </c>
      <c r="C8" s="20" t="s">
        <v>10</v>
      </c>
      <c r="D8" s="20" t="s">
        <v>17</v>
      </c>
      <c r="E8" s="21" t="s">
        <v>22</v>
      </c>
      <c r="F8" s="22" t="s">
        <v>31</v>
      </c>
      <c r="G8" s="24">
        <v>48.5</v>
      </c>
      <c r="H8" s="31">
        <v>22</v>
      </c>
      <c r="I8" s="38">
        <v>2</v>
      </c>
    </row>
    <row r="9" spans="1:10" x14ac:dyDescent="0.25">
      <c r="A9" s="19" t="s">
        <v>19</v>
      </c>
      <c r="B9" s="20" t="s">
        <v>33</v>
      </c>
      <c r="C9" s="20" t="s">
        <v>10</v>
      </c>
      <c r="D9" s="20" t="s">
        <v>17</v>
      </c>
      <c r="E9" s="21" t="s">
        <v>22</v>
      </c>
      <c r="F9" s="22" t="s">
        <v>31</v>
      </c>
      <c r="G9" s="24">
        <v>34.4</v>
      </c>
      <c r="H9" s="31">
        <v>41.8</v>
      </c>
      <c r="I9" s="38">
        <v>3</v>
      </c>
    </row>
    <row r="10" spans="1:10" x14ac:dyDescent="0.25">
      <c r="A10" s="19" t="s">
        <v>19</v>
      </c>
      <c r="B10" s="20" t="s">
        <v>34</v>
      </c>
      <c r="C10" s="20" t="s">
        <v>10</v>
      </c>
      <c r="D10" s="20" t="s">
        <v>21</v>
      </c>
      <c r="E10" s="21" t="s">
        <v>22</v>
      </c>
      <c r="F10" s="22" t="s">
        <v>35</v>
      </c>
      <c r="G10" s="24">
        <v>70</v>
      </c>
      <c r="H10" s="31">
        <v>23</v>
      </c>
      <c r="I10" s="38">
        <v>2</v>
      </c>
    </row>
    <row r="11" spans="1:10" x14ac:dyDescent="0.25">
      <c r="A11" s="12" t="s">
        <v>19</v>
      </c>
      <c r="B11" s="9" t="s">
        <v>36</v>
      </c>
      <c r="C11" s="9" t="s">
        <v>10</v>
      </c>
      <c r="D11" s="7" t="s">
        <v>37</v>
      </c>
      <c r="E11" s="1" t="s">
        <v>38</v>
      </c>
      <c r="F11" s="11" t="s">
        <v>29</v>
      </c>
      <c r="G11" s="5">
        <v>51</v>
      </c>
      <c r="H11" s="27"/>
      <c r="I11" s="37">
        <v>2</v>
      </c>
    </row>
    <row r="12" spans="1:10" x14ac:dyDescent="0.25">
      <c r="A12" s="19" t="s">
        <v>19</v>
      </c>
      <c r="B12" s="20" t="s">
        <v>39</v>
      </c>
      <c r="C12" s="20" t="s">
        <v>10</v>
      </c>
      <c r="D12" s="20" t="s">
        <v>40</v>
      </c>
      <c r="E12" s="21" t="s">
        <v>22</v>
      </c>
      <c r="F12" s="22" t="s">
        <v>35</v>
      </c>
      <c r="G12" s="24">
        <v>65</v>
      </c>
      <c r="H12" s="31">
        <v>25</v>
      </c>
      <c r="I12" s="38">
        <v>3</v>
      </c>
    </row>
    <row r="13" spans="1:10" x14ac:dyDescent="0.25">
      <c r="A13" s="12" t="s">
        <v>19</v>
      </c>
      <c r="B13" s="7" t="s">
        <v>41</v>
      </c>
      <c r="C13" s="7" t="s">
        <v>10</v>
      </c>
      <c r="D13" s="7" t="s">
        <v>42</v>
      </c>
      <c r="E13" s="6" t="s">
        <v>43</v>
      </c>
      <c r="F13" s="13" t="s">
        <v>23</v>
      </c>
      <c r="G13" s="7">
        <v>61</v>
      </c>
      <c r="H13" s="28"/>
      <c r="I13" s="37" t="s">
        <v>61</v>
      </c>
    </row>
    <row r="14" spans="1:10" x14ac:dyDescent="0.25">
      <c r="A14" s="34" t="s">
        <v>19</v>
      </c>
      <c r="B14" s="35" t="s">
        <v>44</v>
      </c>
      <c r="C14" s="35" t="s">
        <v>10</v>
      </c>
      <c r="D14" s="20" t="s">
        <v>21</v>
      </c>
      <c r="E14" s="21" t="s">
        <v>43</v>
      </c>
      <c r="F14" s="22" t="s">
        <v>45</v>
      </c>
      <c r="G14" s="22">
        <v>70</v>
      </c>
      <c r="H14" s="31">
        <v>20</v>
      </c>
      <c r="I14" s="38">
        <v>2</v>
      </c>
    </row>
    <row r="15" spans="1:10" x14ac:dyDescent="0.25">
      <c r="A15" s="17" t="s">
        <v>19</v>
      </c>
      <c r="B15" s="18" t="s">
        <v>46</v>
      </c>
      <c r="C15" s="9" t="s">
        <v>10</v>
      </c>
      <c r="D15" s="7" t="s">
        <v>21</v>
      </c>
      <c r="E15" s="1" t="s">
        <v>38</v>
      </c>
      <c r="F15" s="11" t="s">
        <v>29</v>
      </c>
      <c r="G15" s="5">
        <v>55</v>
      </c>
      <c r="H15" s="27"/>
      <c r="I15" s="37">
        <v>1</v>
      </c>
    </row>
    <row r="16" spans="1:10" x14ac:dyDescent="0.25">
      <c r="A16" s="2" t="s">
        <v>19</v>
      </c>
      <c r="B16" s="7" t="s">
        <v>47</v>
      </c>
      <c r="C16" s="7" t="s">
        <v>10</v>
      </c>
      <c r="D16" s="7" t="s">
        <v>21</v>
      </c>
      <c r="E16" s="1" t="s">
        <v>22</v>
      </c>
      <c r="F16" s="11" t="s">
        <v>23</v>
      </c>
      <c r="G16" s="5">
        <v>79</v>
      </c>
      <c r="H16" s="27"/>
      <c r="I16" s="37">
        <v>2</v>
      </c>
    </row>
    <row r="17" spans="1:9" x14ac:dyDescent="0.25">
      <c r="A17" s="2" t="s">
        <v>19</v>
      </c>
      <c r="B17" s="7" t="s">
        <v>48</v>
      </c>
      <c r="C17" s="7" t="s">
        <v>10</v>
      </c>
      <c r="D17" s="7" t="s">
        <v>21</v>
      </c>
      <c r="E17" s="1" t="s">
        <v>22</v>
      </c>
      <c r="F17" s="11" t="s">
        <v>23</v>
      </c>
      <c r="G17" s="5">
        <v>76</v>
      </c>
      <c r="H17" s="27"/>
      <c r="I17" s="37">
        <v>1</v>
      </c>
    </row>
    <row r="18" spans="1:9" x14ac:dyDescent="0.25">
      <c r="A18" s="23" t="s">
        <v>49</v>
      </c>
      <c r="B18" s="20" t="s">
        <v>50</v>
      </c>
      <c r="C18" s="20" t="s">
        <v>10</v>
      </c>
      <c r="D18" s="24" t="s">
        <v>21</v>
      </c>
      <c r="E18" s="21" t="s">
        <v>22</v>
      </c>
      <c r="F18" s="20" t="s">
        <v>35</v>
      </c>
      <c r="G18" s="24">
        <v>100</v>
      </c>
      <c r="H18" s="32">
        <v>60</v>
      </c>
      <c r="I18" s="38"/>
    </row>
    <row r="19" spans="1:9" x14ac:dyDescent="0.25">
      <c r="A19" s="23" t="s">
        <v>49</v>
      </c>
      <c r="B19" s="20" t="s">
        <v>51</v>
      </c>
      <c r="C19" s="20" t="s">
        <v>10</v>
      </c>
      <c r="D19" s="24" t="s">
        <v>21</v>
      </c>
      <c r="E19" s="21" t="s">
        <v>22</v>
      </c>
      <c r="F19" s="20" t="s">
        <v>35</v>
      </c>
      <c r="G19" s="24">
        <v>116</v>
      </c>
      <c r="H19" s="32">
        <v>40</v>
      </c>
      <c r="I19" s="38"/>
    </row>
    <row r="20" spans="1:9" x14ac:dyDescent="0.25">
      <c r="A20" s="6" t="s">
        <v>49</v>
      </c>
      <c r="B20" s="7" t="s">
        <v>52</v>
      </c>
      <c r="C20" s="7" t="s">
        <v>10</v>
      </c>
      <c r="D20" s="5" t="s">
        <v>21</v>
      </c>
      <c r="E20" s="1" t="s">
        <v>43</v>
      </c>
      <c r="F20" s="7" t="s">
        <v>53</v>
      </c>
      <c r="G20" s="5">
        <v>156</v>
      </c>
      <c r="H20" s="29"/>
      <c r="I20" s="37"/>
    </row>
    <row r="21" spans="1:9" x14ac:dyDescent="0.25">
      <c r="A21" s="23" t="s">
        <v>49</v>
      </c>
      <c r="B21" s="20" t="s">
        <v>54</v>
      </c>
      <c r="C21" s="20" t="s">
        <v>10</v>
      </c>
      <c r="D21" s="24" t="s">
        <v>55</v>
      </c>
      <c r="E21" s="21" t="s">
        <v>43</v>
      </c>
      <c r="F21" s="20" t="s">
        <v>56</v>
      </c>
      <c r="G21" s="24">
        <v>88</v>
      </c>
      <c r="H21" s="32">
        <v>70</v>
      </c>
      <c r="I21" s="38"/>
    </row>
    <row r="22" spans="1:9" x14ac:dyDescent="0.25">
      <c r="A22" s="23" t="s">
        <v>49</v>
      </c>
      <c r="B22" s="20" t="s">
        <v>57</v>
      </c>
      <c r="C22" s="20" t="s">
        <v>10</v>
      </c>
      <c r="D22" s="24" t="s">
        <v>21</v>
      </c>
      <c r="E22" s="21" t="s">
        <v>22</v>
      </c>
      <c r="F22" s="20" t="s">
        <v>56</v>
      </c>
      <c r="G22" s="24">
        <v>90</v>
      </c>
      <c r="H22" s="32">
        <v>64</v>
      </c>
      <c r="I22" s="38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C3" sqref="C3"/>
    </sheetView>
  </sheetViews>
  <sheetFormatPr baseColWidth="10" defaultColWidth="9.140625" defaultRowHeight="15" x14ac:dyDescent="0.25"/>
  <cols>
    <col min="1" max="1" width="15.28515625" bestFit="1" customWidth="1"/>
    <col min="2" max="2" width="9.28515625" bestFit="1" customWidth="1"/>
    <col min="6" max="6" width="10" bestFit="1" customWidth="1"/>
  </cols>
  <sheetData>
    <row r="1" spans="1:8" x14ac:dyDescent="0.25">
      <c r="A1" s="40" t="s">
        <v>1</v>
      </c>
      <c r="B1" s="40" t="s">
        <v>62</v>
      </c>
      <c r="C1" s="40" t="s">
        <v>63</v>
      </c>
      <c r="D1" s="89" t="s">
        <v>81</v>
      </c>
    </row>
    <row r="2" spans="1:8" x14ac:dyDescent="0.25">
      <c r="A2" s="39" t="s">
        <v>64</v>
      </c>
      <c r="B2" s="39" t="s">
        <v>65</v>
      </c>
      <c r="C2" s="39">
        <v>25</v>
      </c>
      <c r="D2" s="39" t="s">
        <v>82</v>
      </c>
    </row>
    <row r="3" spans="1:8" x14ac:dyDescent="0.25">
      <c r="A3" s="39" t="s">
        <v>64</v>
      </c>
      <c r="B3" s="39" t="s">
        <v>66</v>
      </c>
      <c r="C3" s="39">
        <v>14</v>
      </c>
      <c r="D3" s="39" t="s">
        <v>83</v>
      </c>
    </row>
    <row r="4" spans="1:8" x14ac:dyDescent="0.25">
      <c r="A4" s="39" t="s">
        <v>67</v>
      </c>
      <c r="B4" s="39" t="s">
        <v>68</v>
      </c>
      <c r="C4" s="39">
        <v>74</v>
      </c>
      <c r="D4" s="39" t="s">
        <v>82</v>
      </c>
    </row>
    <row r="5" spans="1:8" x14ac:dyDescent="0.25">
      <c r="A5" s="39" t="s">
        <v>67</v>
      </c>
      <c r="B5" s="39" t="s">
        <v>66</v>
      </c>
      <c r="C5" s="39">
        <v>94</v>
      </c>
      <c r="D5" s="39" t="s">
        <v>83</v>
      </c>
      <c r="F5" s="40" t="s">
        <v>62</v>
      </c>
      <c r="G5" s="40" t="s">
        <v>84</v>
      </c>
      <c r="H5" s="40" t="s">
        <v>81</v>
      </c>
    </row>
    <row r="6" spans="1:8" x14ac:dyDescent="0.25">
      <c r="A6" s="39" t="s">
        <v>70</v>
      </c>
      <c r="B6" s="39" t="s">
        <v>66</v>
      </c>
      <c r="C6" s="39">
        <v>62</v>
      </c>
      <c r="D6" s="39" t="s">
        <v>83</v>
      </c>
      <c r="F6" s="65" t="s">
        <v>65</v>
      </c>
      <c r="G6" s="37">
        <f>SUMIFS($C$2:$C$27,$B$2:$B$27,F6,$D$2:$D$27,H6)</f>
        <v>464</v>
      </c>
      <c r="H6" s="37" t="s">
        <v>82</v>
      </c>
    </row>
    <row r="7" spans="1:8" x14ac:dyDescent="0.25">
      <c r="A7" s="39" t="s">
        <v>70</v>
      </c>
      <c r="B7" s="39" t="s">
        <v>68</v>
      </c>
      <c r="C7" s="39">
        <v>61</v>
      </c>
      <c r="D7" s="39" t="s">
        <v>82</v>
      </c>
      <c r="F7" s="64" t="s">
        <v>68</v>
      </c>
      <c r="G7" s="37">
        <f t="shared" ref="G7:G8" si="0">SUMIFS($C$2:$C$27,$B$2:$B$27,F7,$D$2:$D$27,H7)</f>
        <v>203</v>
      </c>
      <c r="H7" s="37" t="s">
        <v>82</v>
      </c>
    </row>
    <row r="8" spans="1:8" x14ac:dyDescent="0.25">
      <c r="A8" s="39" t="s">
        <v>71</v>
      </c>
      <c r="B8" s="39" t="s">
        <v>66</v>
      </c>
      <c r="C8" s="39">
        <v>42</v>
      </c>
      <c r="D8" s="39" t="s">
        <v>83</v>
      </c>
      <c r="F8" s="63" t="s">
        <v>66</v>
      </c>
      <c r="G8" s="37">
        <f t="shared" si="0"/>
        <v>469</v>
      </c>
      <c r="H8" s="37" t="s">
        <v>83</v>
      </c>
    </row>
    <row r="9" spans="1:8" x14ac:dyDescent="0.25">
      <c r="A9" s="39" t="s">
        <v>71</v>
      </c>
      <c r="B9" s="39" t="s">
        <v>65</v>
      </c>
      <c r="C9" s="39">
        <v>35</v>
      </c>
      <c r="D9" s="39" t="s">
        <v>82</v>
      </c>
    </row>
    <row r="10" spans="1:8" x14ac:dyDescent="0.25">
      <c r="A10" s="39" t="s">
        <v>72</v>
      </c>
      <c r="B10" s="39" t="s">
        <v>66</v>
      </c>
      <c r="C10" s="39">
        <v>27</v>
      </c>
      <c r="D10" s="39" t="s">
        <v>83</v>
      </c>
    </row>
    <row r="11" spans="1:8" x14ac:dyDescent="0.25">
      <c r="A11" s="39" t="s">
        <v>72</v>
      </c>
      <c r="B11" s="39" t="s">
        <v>65</v>
      </c>
      <c r="C11" s="39">
        <v>50</v>
      </c>
      <c r="D11" s="39" t="s">
        <v>82</v>
      </c>
    </row>
    <row r="12" spans="1:8" x14ac:dyDescent="0.25">
      <c r="A12" s="39" t="s">
        <v>73</v>
      </c>
      <c r="B12" s="39" t="s">
        <v>65</v>
      </c>
      <c r="C12" s="39">
        <v>22</v>
      </c>
      <c r="D12" s="39" t="s">
        <v>82</v>
      </c>
    </row>
    <row r="13" spans="1:8" x14ac:dyDescent="0.25">
      <c r="A13" s="39" t="s">
        <v>73</v>
      </c>
      <c r="B13" s="39" t="s">
        <v>66</v>
      </c>
      <c r="C13" s="39">
        <v>30</v>
      </c>
      <c r="D13" s="39" t="s">
        <v>83</v>
      </c>
    </row>
    <row r="14" spans="1:8" x14ac:dyDescent="0.25">
      <c r="A14" s="39" t="s">
        <v>73</v>
      </c>
      <c r="B14" s="39" t="s">
        <v>65</v>
      </c>
      <c r="C14" s="39">
        <v>26</v>
      </c>
      <c r="D14" s="39" t="s">
        <v>82</v>
      </c>
    </row>
    <row r="15" spans="1:8" x14ac:dyDescent="0.25">
      <c r="A15" s="39" t="s">
        <v>74</v>
      </c>
      <c r="B15" s="39" t="s">
        <v>66</v>
      </c>
      <c r="C15" s="39">
        <v>51</v>
      </c>
      <c r="D15" s="39" t="s">
        <v>83</v>
      </c>
    </row>
    <row r="16" spans="1:8" x14ac:dyDescent="0.25">
      <c r="A16" s="39" t="s">
        <v>74</v>
      </c>
      <c r="B16" s="39" t="s">
        <v>65</v>
      </c>
      <c r="C16" s="39">
        <v>31</v>
      </c>
      <c r="D16" s="39" t="s">
        <v>82</v>
      </c>
    </row>
    <row r="17" spans="1:4" x14ac:dyDescent="0.25">
      <c r="A17" s="39" t="s">
        <v>75</v>
      </c>
      <c r="B17" s="39" t="s">
        <v>65</v>
      </c>
      <c r="C17" s="39">
        <v>44</v>
      </c>
      <c r="D17" s="39" t="s">
        <v>82</v>
      </c>
    </row>
    <row r="18" spans="1:4" x14ac:dyDescent="0.25">
      <c r="A18" s="39" t="s">
        <v>75</v>
      </c>
      <c r="B18" s="39" t="s">
        <v>66</v>
      </c>
      <c r="C18" s="39">
        <v>48</v>
      </c>
      <c r="D18" s="39" t="s">
        <v>83</v>
      </c>
    </row>
    <row r="19" spans="1:4" x14ac:dyDescent="0.25">
      <c r="A19" s="39" t="s">
        <v>76</v>
      </c>
      <c r="B19" s="39" t="s">
        <v>66</v>
      </c>
      <c r="C19" s="39">
        <v>25</v>
      </c>
      <c r="D19" s="39" t="s">
        <v>83</v>
      </c>
    </row>
    <row r="20" spans="1:4" x14ac:dyDescent="0.25">
      <c r="A20" s="39" t="s">
        <v>76</v>
      </c>
      <c r="B20" s="39" t="s">
        <v>65</v>
      </c>
      <c r="C20" s="39">
        <v>16</v>
      </c>
      <c r="D20" s="39" t="s">
        <v>82</v>
      </c>
    </row>
    <row r="21" spans="1:4" x14ac:dyDescent="0.25">
      <c r="A21" s="39" t="s">
        <v>76</v>
      </c>
      <c r="B21" s="39" t="s">
        <v>65</v>
      </c>
      <c r="C21" s="39">
        <v>46</v>
      </c>
      <c r="D21" s="39" t="s">
        <v>82</v>
      </c>
    </row>
    <row r="22" spans="1:4" x14ac:dyDescent="0.25">
      <c r="A22" s="39" t="s">
        <v>77</v>
      </c>
      <c r="B22" s="39" t="s">
        <v>66</v>
      </c>
      <c r="C22" s="39">
        <v>40</v>
      </c>
      <c r="D22" s="39" t="s">
        <v>83</v>
      </c>
    </row>
    <row r="23" spans="1:4" x14ac:dyDescent="0.25">
      <c r="A23" s="39" t="s">
        <v>77</v>
      </c>
      <c r="B23" s="39" t="s">
        <v>65</v>
      </c>
      <c r="C23" s="39">
        <v>49</v>
      </c>
      <c r="D23" s="39" t="s">
        <v>82</v>
      </c>
    </row>
    <row r="24" spans="1:4" x14ac:dyDescent="0.25">
      <c r="A24" s="39" t="s">
        <v>78</v>
      </c>
      <c r="B24" s="39" t="s">
        <v>65</v>
      </c>
      <c r="C24" s="39">
        <v>41</v>
      </c>
      <c r="D24" s="39" t="s">
        <v>82</v>
      </c>
    </row>
    <row r="25" spans="1:4" x14ac:dyDescent="0.25">
      <c r="A25" s="39" t="s">
        <v>78</v>
      </c>
      <c r="B25" s="39" t="s">
        <v>66</v>
      </c>
      <c r="C25" s="39">
        <v>36</v>
      </c>
      <c r="D25" s="39" t="s">
        <v>83</v>
      </c>
    </row>
    <row r="26" spans="1:4" x14ac:dyDescent="0.25">
      <c r="A26" s="39" t="s">
        <v>79</v>
      </c>
      <c r="B26" s="39" t="s">
        <v>68</v>
      </c>
      <c r="C26" s="39">
        <v>68</v>
      </c>
      <c r="D26" s="39" t="s">
        <v>82</v>
      </c>
    </row>
    <row r="27" spans="1:4" x14ac:dyDescent="0.25">
      <c r="A27" s="39" t="s">
        <v>80</v>
      </c>
      <c r="B27" s="39" t="s">
        <v>65</v>
      </c>
      <c r="C27" s="39">
        <v>79</v>
      </c>
      <c r="D27" s="39" t="s">
        <v>82</v>
      </c>
    </row>
    <row r="28" spans="1:4" x14ac:dyDescent="0.25">
      <c r="B28" s="89" t="s">
        <v>103</v>
      </c>
      <c r="C28" s="89">
        <f>SUM(C2:C27)</f>
        <v>1136</v>
      </c>
    </row>
  </sheetData>
  <autoFilter ref="A1:G27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zoomScale="90" zoomScaleNormal="90" workbookViewId="0">
      <selection activeCell="C20" sqref="C20"/>
    </sheetView>
  </sheetViews>
  <sheetFormatPr baseColWidth="10" defaultColWidth="9.140625" defaultRowHeight="15" x14ac:dyDescent="0.25"/>
  <cols>
    <col min="3" max="3" width="16.28515625" bestFit="1" customWidth="1"/>
    <col min="4" max="4" width="10.85546875" bestFit="1" customWidth="1"/>
    <col min="6" max="6" width="13.7109375" bestFit="1" customWidth="1"/>
  </cols>
  <sheetData>
    <row r="1" spans="1:13" ht="15.75" thickBot="1" x14ac:dyDescent="0.3">
      <c r="A1" s="41"/>
      <c r="B1" s="42" t="s">
        <v>85</v>
      </c>
      <c r="C1" s="42" t="s">
        <v>86</v>
      </c>
      <c r="D1" s="42" t="s">
        <v>87</v>
      </c>
      <c r="E1" s="42" t="s">
        <v>84</v>
      </c>
      <c r="F1" s="42" t="s">
        <v>88</v>
      </c>
      <c r="G1" s="42" t="s">
        <v>84</v>
      </c>
      <c r="H1" s="43" t="s">
        <v>89</v>
      </c>
      <c r="I1" s="88" t="s">
        <v>81</v>
      </c>
    </row>
    <row r="2" spans="1:13" x14ac:dyDescent="0.25">
      <c r="A2" s="80" t="s">
        <v>90</v>
      </c>
      <c r="B2" s="83" t="s">
        <v>91</v>
      </c>
      <c r="C2" s="83">
        <v>1</v>
      </c>
      <c r="D2" s="83" t="s">
        <v>92</v>
      </c>
      <c r="E2" s="83">
        <v>100</v>
      </c>
      <c r="F2" s="44" t="s">
        <v>69</v>
      </c>
      <c r="G2" s="44">
        <f>E2-G3</f>
        <v>77</v>
      </c>
      <c r="H2" s="45">
        <f>G2/E2</f>
        <v>0.77</v>
      </c>
    </row>
    <row r="3" spans="1:13" x14ac:dyDescent="0.25">
      <c r="A3" s="81"/>
      <c r="B3" s="84"/>
      <c r="C3" s="86"/>
      <c r="D3" s="86"/>
      <c r="E3" s="86"/>
      <c r="F3" s="37" t="s">
        <v>93</v>
      </c>
      <c r="G3" s="37">
        <v>23</v>
      </c>
      <c r="H3" s="46">
        <f>G3/E2</f>
        <v>0.23</v>
      </c>
    </row>
    <row r="4" spans="1:13" x14ac:dyDescent="0.25">
      <c r="A4" s="81"/>
      <c r="B4" s="84"/>
      <c r="C4" s="87">
        <v>2</v>
      </c>
      <c r="D4" s="87" t="s">
        <v>94</v>
      </c>
      <c r="E4" s="87">
        <v>50</v>
      </c>
      <c r="F4" s="37" t="s">
        <v>69</v>
      </c>
      <c r="G4" s="37">
        <f>E4-G5</f>
        <v>24</v>
      </c>
      <c r="H4" s="46">
        <f>G4/E4</f>
        <v>0.48</v>
      </c>
    </row>
    <row r="5" spans="1:13" ht="15.75" thickBot="1" x14ac:dyDescent="0.3">
      <c r="A5" s="82"/>
      <c r="B5" s="85"/>
      <c r="C5" s="85"/>
      <c r="D5" s="85"/>
      <c r="E5" s="85"/>
      <c r="F5" s="47" t="s">
        <v>93</v>
      </c>
      <c r="G5" s="47">
        <v>26</v>
      </c>
      <c r="H5" s="48">
        <f>G5/E4</f>
        <v>0.52</v>
      </c>
    </row>
    <row r="6" spans="1:13" x14ac:dyDescent="0.25">
      <c r="A6" s="72" t="s">
        <v>95</v>
      </c>
      <c r="B6" s="75" t="s">
        <v>91</v>
      </c>
      <c r="C6" s="75">
        <v>1</v>
      </c>
      <c r="D6" s="75" t="s">
        <v>92</v>
      </c>
      <c r="E6" s="75">
        <v>37</v>
      </c>
      <c r="F6" s="49" t="s">
        <v>69</v>
      </c>
      <c r="G6" s="49">
        <f>E6-G7</f>
        <v>33.5</v>
      </c>
      <c r="H6" s="50">
        <f>G6/E6</f>
        <v>0.90540540540540537</v>
      </c>
    </row>
    <row r="7" spans="1:13" x14ac:dyDescent="0.25">
      <c r="A7" s="73"/>
      <c r="B7" s="76"/>
      <c r="C7" s="77"/>
      <c r="D7" s="77"/>
      <c r="E7" s="77"/>
      <c r="F7" s="51" t="s">
        <v>93</v>
      </c>
      <c r="G7" s="51">
        <v>3.5</v>
      </c>
      <c r="H7" s="52">
        <f>G7/E6</f>
        <v>9.45945945945946E-2</v>
      </c>
    </row>
    <row r="8" spans="1:13" x14ac:dyDescent="0.25">
      <c r="A8" s="73"/>
      <c r="B8" s="76"/>
      <c r="C8" s="68">
        <v>2</v>
      </c>
      <c r="D8" s="68" t="s">
        <v>94</v>
      </c>
      <c r="E8" s="68">
        <v>37</v>
      </c>
      <c r="F8" s="51" t="s">
        <v>69</v>
      </c>
      <c r="G8" s="51">
        <f>E8-G9</f>
        <v>29.65</v>
      </c>
      <c r="H8" s="52">
        <f>G8/E8</f>
        <v>0.80135135135135127</v>
      </c>
      <c r="K8" s="67" t="s">
        <v>90</v>
      </c>
      <c r="L8" s="67"/>
      <c r="M8" s="67"/>
    </row>
    <row r="9" spans="1:13" x14ac:dyDescent="0.25">
      <c r="A9" s="73"/>
      <c r="B9" s="76"/>
      <c r="C9" s="77"/>
      <c r="D9" s="77"/>
      <c r="E9" s="77"/>
      <c r="F9" s="51" t="s">
        <v>93</v>
      </c>
      <c r="G9" s="51">
        <v>7.35</v>
      </c>
      <c r="H9" s="52">
        <f>G9/E8</f>
        <v>0.19864864864864865</v>
      </c>
      <c r="K9" s="51" t="s">
        <v>62</v>
      </c>
      <c r="L9" s="51" t="s">
        <v>84</v>
      </c>
      <c r="M9" s="51" t="s">
        <v>81</v>
      </c>
    </row>
    <row r="10" spans="1:13" x14ac:dyDescent="0.25">
      <c r="A10" s="73"/>
      <c r="B10" s="76"/>
      <c r="C10" s="78">
        <v>3</v>
      </c>
      <c r="D10" s="68" t="s">
        <v>69</v>
      </c>
      <c r="E10" s="68">
        <f>150-E8-E6</f>
        <v>76</v>
      </c>
      <c r="F10" s="51" t="s">
        <v>69</v>
      </c>
      <c r="G10" s="51">
        <f>E10-G11</f>
        <v>37.11</v>
      </c>
      <c r="H10" s="52">
        <f>G10/E10</f>
        <v>0.4882894736842105</v>
      </c>
      <c r="K10" s="65" t="s">
        <v>65</v>
      </c>
      <c r="L10" s="55">
        <f>100</f>
        <v>100</v>
      </c>
      <c r="M10" s="37" t="s">
        <v>82</v>
      </c>
    </row>
    <row r="11" spans="1:13" ht="15.75" thickBot="1" x14ac:dyDescent="0.3">
      <c r="A11" s="74"/>
      <c r="B11" s="76"/>
      <c r="C11" s="79"/>
      <c r="D11" s="69"/>
      <c r="E11" s="69"/>
      <c r="F11" s="53" t="s">
        <v>93</v>
      </c>
      <c r="G11" s="53">
        <v>38.89</v>
      </c>
      <c r="H11" s="54">
        <f>G11/E10</f>
        <v>0.5117105263157895</v>
      </c>
      <c r="K11" s="64" t="s">
        <v>68</v>
      </c>
      <c r="L11" s="55">
        <f>E12</f>
        <v>74.45</v>
      </c>
      <c r="M11" s="37" t="s">
        <v>82</v>
      </c>
    </row>
    <row r="12" spans="1:13" x14ac:dyDescent="0.25">
      <c r="A12" s="66" t="s">
        <v>96</v>
      </c>
      <c r="B12" s="66"/>
      <c r="C12" s="70">
        <v>1</v>
      </c>
      <c r="D12" s="70" t="s">
        <v>94</v>
      </c>
      <c r="E12" s="71">
        <f>SUM(G12:G14)</f>
        <v>74.45</v>
      </c>
      <c r="F12" s="60" t="s">
        <v>69</v>
      </c>
      <c r="G12" s="61">
        <v>35.479999999999997</v>
      </c>
      <c r="H12" s="62">
        <f>G12/E12</f>
        <v>0.47656145063801203</v>
      </c>
      <c r="K12" s="63" t="s">
        <v>66</v>
      </c>
      <c r="L12" s="37">
        <v>50</v>
      </c>
      <c r="M12" s="37" t="s">
        <v>83</v>
      </c>
    </row>
    <row r="13" spans="1:13" x14ac:dyDescent="0.25">
      <c r="A13" s="66"/>
      <c r="B13" s="66"/>
      <c r="C13" s="66"/>
      <c r="D13" s="66"/>
      <c r="E13" s="66"/>
      <c r="F13" s="57" t="s">
        <v>97</v>
      </c>
      <c r="G13" s="58">
        <v>37.020000000000003</v>
      </c>
      <c r="H13" s="59">
        <f>G13/E12</f>
        <v>0.49724647414372064</v>
      </c>
    </row>
    <row r="14" spans="1:13" x14ac:dyDescent="0.25">
      <c r="A14" s="66"/>
      <c r="B14" s="66"/>
      <c r="C14" s="66"/>
      <c r="D14" s="66"/>
      <c r="E14" s="66"/>
      <c r="F14" s="57" t="s">
        <v>93</v>
      </c>
      <c r="G14" s="58">
        <v>1.95</v>
      </c>
      <c r="H14" s="59">
        <f>G14/E12</f>
        <v>2.6192075218267292E-2</v>
      </c>
    </row>
    <row r="20" spans="4:13" x14ac:dyDescent="0.25">
      <c r="K20" s="67" t="s">
        <v>95</v>
      </c>
      <c r="L20" s="67"/>
      <c r="M20" s="67"/>
    </row>
    <row r="21" spans="4:13" x14ac:dyDescent="0.25">
      <c r="D21" s="56"/>
      <c r="E21" s="56"/>
      <c r="F21" s="56"/>
      <c r="K21" s="51" t="s">
        <v>62</v>
      </c>
      <c r="L21" s="51" t="s">
        <v>84</v>
      </c>
      <c r="M21" s="51" t="s">
        <v>81</v>
      </c>
    </row>
    <row r="22" spans="4:13" x14ac:dyDescent="0.25">
      <c r="K22" s="65" t="s">
        <v>65</v>
      </c>
      <c r="L22" s="37">
        <v>37</v>
      </c>
      <c r="M22" s="37" t="s">
        <v>82</v>
      </c>
    </row>
    <row r="23" spans="4:13" x14ac:dyDescent="0.25">
      <c r="K23" s="64" t="s">
        <v>68</v>
      </c>
      <c r="L23" s="55">
        <f>37+E12</f>
        <v>111.45</v>
      </c>
      <c r="M23" s="37" t="s">
        <v>82</v>
      </c>
    </row>
    <row r="24" spans="4:13" x14ac:dyDescent="0.25">
      <c r="K24" s="63" t="s">
        <v>66</v>
      </c>
      <c r="L24" s="37">
        <v>76</v>
      </c>
      <c r="M24" s="37" t="s">
        <v>83</v>
      </c>
    </row>
  </sheetData>
  <mergeCells count="25">
    <mergeCell ref="E2:E3"/>
    <mergeCell ref="C4:C5"/>
    <mergeCell ref="D4:D5"/>
    <mergeCell ref="E4:E5"/>
    <mergeCell ref="D10:D11"/>
    <mergeCell ref="A2:A5"/>
    <mergeCell ref="B2:B5"/>
    <mergeCell ref="C2:C3"/>
    <mergeCell ref="D2:D3"/>
    <mergeCell ref="A12:B14"/>
    <mergeCell ref="K20:M20"/>
    <mergeCell ref="K8:M8"/>
    <mergeCell ref="E10:E11"/>
    <mergeCell ref="C12:C14"/>
    <mergeCell ref="D12:D14"/>
    <mergeCell ref="E12:E14"/>
    <mergeCell ref="A6:A11"/>
    <mergeCell ref="B6:B11"/>
    <mergeCell ref="C6:C7"/>
    <mergeCell ref="D6:D7"/>
    <mergeCell ref="E6:E7"/>
    <mergeCell ref="C8:C9"/>
    <mergeCell ref="D8:D9"/>
    <mergeCell ref="E8:E9"/>
    <mergeCell ref="C10:C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workbookViewId="0">
      <selection activeCell="E17" sqref="E17"/>
    </sheetView>
  </sheetViews>
  <sheetFormatPr baseColWidth="10" defaultRowHeight="15" x14ac:dyDescent="0.25"/>
  <sheetData>
    <row r="2" spans="1:8" x14ac:dyDescent="0.25">
      <c r="A2" s="40" t="s">
        <v>1</v>
      </c>
      <c r="B2" s="40" t="s">
        <v>62</v>
      </c>
      <c r="C2" s="40" t="s">
        <v>63</v>
      </c>
      <c r="D2" s="40" t="s">
        <v>81</v>
      </c>
    </row>
    <row r="3" spans="1:8" x14ac:dyDescent="0.25">
      <c r="A3" s="39" t="s">
        <v>98</v>
      </c>
      <c r="B3" s="39" t="s">
        <v>92</v>
      </c>
      <c r="C3" s="39">
        <v>72</v>
      </c>
      <c r="D3" s="39" t="s">
        <v>82</v>
      </c>
      <c r="F3" s="40" t="s">
        <v>62</v>
      </c>
      <c r="G3" s="40" t="s">
        <v>84</v>
      </c>
      <c r="H3" s="40" t="s">
        <v>81</v>
      </c>
    </row>
    <row r="4" spans="1:8" x14ac:dyDescent="0.25">
      <c r="A4" s="39" t="s">
        <v>98</v>
      </c>
      <c r="B4" s="39" t="s">
        <v>94</v>
      </c>
      <c r="C4" s="39">
        <v>82</v>
      </c>
      <c r="D4" s="39" t="s">
        <v>82</v>
      </c>
      <c r="F4" s="65" t="s">
        <v>65</v>
      </c>
      <c r="G4" s="37">
        <f>SUMIFS($C$3:$C$17,$B$3:$B$17,F4,$D$3:$D$17,H4)</f>
        <v>345</v>
      </c>
      <c r="H4" s="37" t="s">
        <v>82</v>
      </c>
    </row>
    <row r="5" spans="1:8" x14ac:dyDescent="0.25">
      <c r="A5" s="39" t="s">
        <v>99</v>
      </c>
      <c r="B5" s="39" t="s">
        <v>69</v>
      </c>
      <c r="C5" s="39">
        <v>62</v>
      </c>
      <c r="D5" s="39" t="s">
        <v>83</v>
      </c>
      <c r="F5" s="64" t="s">
        <v>68</v>
      </c>
      <c r="G5" s="37">
        <f t="shared" ref="G5:G6" si="0">SUMIFS($C$3:$C$17,$B$3:$B$17,F5,$D$3:$D$17,H5)</f>
        <v>113</v>
      </c>
      <c r="H5" s="37" t="s">
        <v>82</v>
      </c>
    </row>
    <row r="6" spans="1:8" x14ac:dyDescent="0.25">
      <c r="A6" s="39" t="s">
        <v>99</v>
      </c>
      <c r="B6" s="39" t="s">
        <v>92</v>
      </c>
      <c r="C6" s="39">
        <v>48</v>
      </c>
      <c r="D6" s="39" t="s">
        <v>82</v>
      </c>
      <c r="F6" s="63" t="s">
        <v>66</v>
      </c>
      <c r="G6" s="37">
        <f t="shared" si="0"/>
        <v>319</v>
      </c>
      <c r="H6" s="37" t="s">
        <v>83</v>
      </c>
    </row>
    <row r="7" spans="1:8" x14ac:dyDescent="0.25">
      <c r="A7" s="39" t="s">
        <v>99</v>
      </c>
      <c r="B7" s="39" t="s">
        <v>69</v>
      </c>
      <c r="C7" s="39">
        <v>42</v>
      </c>
      <c r="D7" s="39" t="s">
        <v>83</v>
      </c>
    </row>
    <row r="8" spans="1:8" x14ac:dyDescent="0.25">
      <c r="A8" s="39" t="s">
        <v>100</v>
      </c>
      <c r="B8" s="39" t="s">
        <v>69</v>
      </c>
      <c r="C8" s="39">
        <v>32</v>
      </c>
      <c r="D8" s="39" t="s">
        <v>83</v>
      </c>
    </row>
    <row r="9" spans="1:8" x14ac:dyDescent="0.25">
      <c r="A9" s="39" t="s">
        <v>100</v>
      </c>
      <c r="B9" s="39" t="s">
        <v>92</v>
      </c>
      <c r="C9" s="39">
        <v>22</v>
      </c>
      <c r="D9" s="39" t="s">
        <v>82</v>
      </c>
    </row>
    <row r="10" spans="1:8" x14ac:dyDescent="0.25">
      <c r="A10" s="39" t="s">
        <v>100</v>
      </c>
      <c r="B10" s="39" t="s">
        <v>92</v>
      </c>
      <c r="C10" s="39">
        <v>45</v>
      </c>
      <c r="D10" s="39" t="s">
        <v>82</v>
      </c>
    </row>
    <row r="11" spans="1:8" x14ac:dyDescent="0.25">
      <c r="A11" s="39" t="s">
        <v>100</v>
      </c>
      <c r="B11" s="39" t="s">
        <v>69</v>
      </c>
      <c r="C11" s="39">
        <v>55</v>
      </c>
      <c r="D11" s="39" t="s">
        <v>83</v>
      </c>
    </row>
    <row r="12" spans="1:8" x14ac:dyDescent="0.25">
      <c r="A12" s="39" t="s">
        <v>101</v>
      </c>
      <c r="B12" s="39" t="s">
        <v>69</v>
      </c>
      <c r="C12" s="39">
        <v>45</v>
      </c>
      <c r="D12" s="39" t="s">
        <v>83</v>
      </c>
    </row>
    <row r="13" spans="1:8" x14ac:dyDescent="0.25">
      <c r="A13" s="39" t="s">
        <v>101</v>
      </c>
      <c r="B13" s="39" t="s">
        <v>92</v>
      </c>
      <c r="C13" s="39">
        <v>29</v>
      </c>
      <c r="D13" s="39" t="s">
        <v>82</v>
      </c>
    </row>
    <row r="14" spans="1:8" x14ac:dyDescent="0.25">
      <c r="A14" s="39" t="s">
        <v>101</v>
      </c>
      <c r="B14" s="39" t="s">
        <v>92</v>
      </c>
      <c r="C14" s="39">
        <v>82</v>
      </c>
      <c r="D14" s="39" t="s">
        <v>82</v>
      </c>
    </row>
    <row r="15" spans="1:8" x14ac:dyDescent="0.25">
      <c r="A15" s="39" t="s">
        <v>102</v>
      </c>
      <c r="B15" s="39" t="s">
        <v>92</v>
      </c>
      <c r="C15" s="39">
        <v>47</v>
      </c>
      <c r="D15" s="39" t="s">
        <v>82</v>
      </c>
    </row>
    <row r="16" spans="1:8" x14ac:dyDescent="0.25">
      <c r="A16" s="39" t="s">
        <v>102</v>
      </c>
      <c r="B16" s="39" t="s">
        <v>69</v>
      </c>
      <c r="C16" s="39">
        <v>83</v>
      </c>
      <c r="D16" s="39" t="s">
        <v>83</v>
      </c>
    </row>
    <row r="17" spans="1:4" x14ac:dyDescent="0.25">
      <c r="A17" s="39" t="s">
        <v>102</v>
      </c>
      <c r="B17" s="39" t="s">
        <v>94</v>
      </c>
      <c r="C17" s="39">
        <v>31</v>
      </c>
      <c r="D17" s="39" t="s">
        <v>82</v>
      </c>
    </row>
    <row r="18" spans="1:4" x14ac:dyDescent="0.25">
      <c r="B18" s="89" t="s">
        <v>103</v>
      </c>
      <c r="C18" s="89">
        <f>SUM(C3:C17)</f>
        <v>777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Lotes Unity</vt:lpstr>
      <vt:lpstr>Sarmiento</vt:lpstr>
      <vt:lpstr>Mancha Verde</vt:lpstr>
      <vt:lpstr>La Candelaria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2018-07-23T18:54:26Z</dcterms:modified>
</cp:coreProperties>
</file>